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dbal.sharepoint.com/sites/NHVCompArbTucht/Gedeelde documenten/General/Beach Handball/1. Beach Handball Tour/2. Beach Handball Tour 2024-2025/1. Regelgeving en documentatie/"/>
    </mc:Choice>
  </mc:AlternateContent>
  <xr:revisionPtr revIDLastSave="1" documentId="8_{CF485927-7692-4856-8404-8904FE2E274C}" xr6:coauthVersionLast="47" xr6:coauthVersionMax="47" xr10:uidLastSave="{6BA447EB-5DAF-4E3E-AD5F-D0E7C75F64EA}"/>
  <workbookProtection workbookAlgorithmName="SHA-512" workbookHashValue="X29XvvX4TIMWAbGdELsbpilxc6IR/jHTW+0B2TDFEfbGuLZ2c6Dj1Hy34OYOzNHDenL3bBJ/fhnnim6qQdTe4Q==" workbookSaltValue="WDbSYKfRKosvn12Dp14Q5w==" workbookSpinCount="100000" lockStructure="1"/>
  <bookViews>
    <workbookView xWindow="1800" yWindow="1440" windowWidth="27000" windowHeight="14160" xr2:uid="{12EC89C9-2636-4C4A-9BB2-C2E0614280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9" i="1" l="1"/>
  <c r="C21" i="1"/>
  <c r="B19" i="1"/>
  <c r="C22" i="1"/>
  <c r="C23" i="1" s="1"/>
  <c r="B20" i="1"/>
  <c r="C11" i="1"/>
  <c r="B9" i="1"/>
  <c r="B21" i="1"/>
  <c r="C12" i="1"/>
  <c r="B10" i="1"/>
  <c r="B22" i="1"/>
  <c r="B23" i="1" s="1"/>
  <c r="C13" i="1"/>
  <c r="B11" i="1"/>
  <c r="C14" i="1"/>
  <c r="B12" i="1"/>
  <c r="C15" i="1"/>
  <c r="B13" i="1"/>
  <c r="C16" i="1"/>
  <c r="B14" i="1"/>
  <c r="C17" i="1"/>
  <c r="B15" i="1"/>
  <c r="C18" i="1"/>
  <c r="B16" i="1"/>
  <c r="C19" i="1"/>
  <c r="B17" i="1"/>
  <c r="C20" i="1"/>
  <c r="C10" i="1"/>
  <c r="B18" i="1"/>
  <c r="C8" i="1"/>
  <c r="B8" i="1"/>
  <c r="D17" i="1" l="1"/>
  <c r="D11" i="1"/>
  <c r="D23" i="1"/>
  <c r="D10" i="1"/>
  <c r="D15" i="1"/>
  <c r="D9" i="1"/>
  <c r="D18" i="1"/>
  <c r="D21" i="1"/>
  <c r="D14" i="1"/>
  <c r="D13" i="1"/>
  <c r="D12" i="1"/>
  <c r="D22" i="1"/>
  <c r="D19" i="1"/>
  <c r="D16" i="1"/>
  <c r="D20" i="1"/>
  <c r="D8" i="1"/>
</calcChain>
</file>

<file path=xl/sharedStrings.xml><?xml version="1.0" encoding="utf-8"?>
<sst xmlns="http://schemas.openxmlformats.org/spreadsheetml/2006/main" count="9" uniqueCount="9">
  <si>
    <t>Aantal teams in de categorie</t>
  </si>
  <si>
    <t>Aantal organisatiepunten</t>
  </si>
  <si>
    <t>Prestatie punten</t>
  </si>
  <si>
    <t>Organisatie punten</t>
  </si>
  <si>
    <t>Plek 16 en lager</t>
  </si>
  <si>
    <t>Totaal punten*</t>
  </si>
  <si>
    <t>Plek van team in eindranking toernooi</t>
  </si>
  <si>
    <r>
      <t xml:space="preserve">* Totaal aantal punten is </t>
    </r>
    <r>
      <rPr>
        <i/>
        <sz val="8"/>
        <color theme="1"/>
        <rFont val="Calibri"/>
        <family val="2"/>
        <scheme val="minor"/>
      </rPr>
      <t>zonder</t>
    </r>
    <r>
      <rPr>
        <sz val="8"/>
        <color theme="1"/>
        <rFont val="Calibri"/>
        <family val="2"/>
        <scheme val="minor"/>
      </rPr>
      <t xml:space="preserve"> fair play punten. Deze moeten apart worden toegekend aan de winnaar van het fair play klassement.</t>
    </r>
  </si>
  <si>
    <t>Puntenberekening Beach Handball Tour 2024-2025 (per categorie)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</si>
</sst>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0" fontId="0" fillId="2" borderId="2" xfId="0" applyFill="1" applyBorder="1"/>
    <xf numFmtId="0" fontId="2" fillId="0" borderId="0" xfId="0" applyFont="1"/>
    <xf numFmtId="0" fontId="0" fillId="0" borderId="3" xfId="0" applyBorder="1"/>
    <xf numFmtId="0" fontId="4" fillId="0" borderId="0" xfId="0" applyFont="1"/>
    <xf numFmtId="0" fontId="0" fillId="0" borderId="5" xfId="0" applyBorder="1" applyAlignment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right"/>
    </xf>
    <xf numFmtId="1" fontId="0" fillId="0" borderId="5" xfId="0" applyNumberFormat="1" applyBorder="1"/>
    <xf numFmtId="1" fontId="1" fillId="0" borderId="5" xfId="0" applyNumberFormat="1" applyFont="1" applyBorder="1"/>
    <xf numFmtId="0" fontId="0" fillId="0" borderId="0" xfId="0" applyAlignment="1">
      <alignment horizontal="right"/>
    </xf>
    <xf numFmtId="0" fontId="0" fillId="2" borderId="4" xfId="0" applyFill="1" applyBorder="1"/>
  </cellXfs>
  <cellStyles count="1">
    <cellStyle name="Standaard" xfId="0" builtinId="0"/>
  </cellStyles>
  <dxfs count="6"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rgb="FFFF0000"/>
      </font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B469-E5B8-42F7-B952-53AB24B45A95}">
  <dimension ref="A1:D28"/>
  <sheetViews>
    <sheetView tabSelected="1" zoomScaleNormal="100" workbookViewId="0">
      <selection activeCell="H13" sqref="H13"/>
    </sheetView>
  </sheetViews>
  <sheetFormatPr defaultRowHeight="15" x14ac:dyDescent="0.25"/>
  <cols>
    <col min="1" max="1" width="35.140625" customWidth="1"/>
    <col min="2" max="2" width="11.28515625" customWidth="1"/>
    <col min="3" max="3" width="12.140625" customWidth="1"/>
    <col min="4" max="4" width="10.7109375" customWidth="1"/>
  </cols>
  <sheetData>
    <row r="1" spans="1:4" ht="28.5" x14ac:dyDescent="0.45">
      <c r="A1" s="1" t="s">
        <v>8</v>
      </c>
    </row>
    <row r="2" spans="1:4" ht="15.75" thickBot="1" x14ac:dyDescent="0.3"/>
    <row r="3" spans="1:4" x14ac:dyDescent="0.25">
      <c r="A3" s="2" t="s">
        <v>0</v>
      </c>
      <c r="B3" s="3">
        <v>10</v>
      </c>
      <c r="C3" s="4">
        <f>IF(B3&gt;14,15,B3)</f>
        <v>10</v>
      </c>
    </row>
    <row r="4" spans="1:4" ht="15.75" thickBot="1" x14ac:dyDescent="0.3">
      <c r="A4" s="5" t="s">
        <v>1</v>
      </c>
      <c r="B4" s="14">
        <v>100</v>
      </c>
    </row>
    <row r="6" spans="1:4" x14ac:dyDescent="0.25">
      <c r="A6" s="6" t="s">
        <v>7</v>
      </c>
    </row>
    <row r="7" spans="1:4" ht="31.5" customHeight="1" x14ac:dyDescent="0.25">
      <c r="A7" s="7" t="s">
        <v>6</v>
      </c>
      <c r="B7" s="8" t="s">
        <v>2</v>
      </c>
      <c r="C7" s="8" t="s">
        <v>3</v>
      </c>
      <c r="D7" s="9" t="s">
        <v>5</v>
      </c>
    </row>
    <row r="8" spans="1:4" x14ac:dyDescent="0.25">
      <c r="A8" s="10">
        <v>1</v>
      </c>
      <c r="B8" s="11">
        <f>(($C$3+1)-A8)*10</f>
        <v>100</v>
      </c>
      <c r="C8" s="11">
        <f>ROUNDUP(($B$4/$C$3)*($C$3+1-A8),0)</f>
        <v>100</v>
      </c>
      <c r="D8" s="12">
        <f t="shared" ref="D8:D23" si="0">B8+C8</f>
        <v>200</v>
      </c>
    </row>
    <row r="9" spans="1:4" x14ac:dyDescent="0.25">
      <c r="A9" s="10">
        <v>2</v>
      </c>
      <c r="B9" s="11">
        <f t="shared" ref="B9:B22" si="1">(($C$3+1)-A9)*10</f>
        <v>90</v>
      </c>
      <c r="C9" s="11">
        <f t="shared" ref="C9:C22" si="2">ROUNDUP(($B$4/$C$3)*($C$3+1-A9),0)</f>
        <v>90</v>
      </c>
      <c r="D9" s="12">
        <f t="shared" si="0"/>
        <v>180</v>
      </c>
    </row>
    <row r="10" spans="1:4" x14ac:dyDescent="0.25">
      <c r="A10" s="10">
        <v>3</v>
      </c>
      <c r="B10" s="11">
        <f t="shared" si="1"/>
        <v>80</v>
      </c>
      <c r="C10" s="11">
        <f t="shared" si="2"/>
        <v>80</v>
      </c>
      <c r="D10" s="12">
        <f t="shared" si="0"/>
        <v>160</v>
      </c>
    </row>
    <row r="11" spans="1:4" x14ac:dyDescent="0.25">
      <c r="A11" s="10">
        <v>4</v>
      </c>
      <c r="B11" s="11">
        <f t="shared" si="1"/>
        <v>70</v>
      </c>
      <c r="C11" s="11">
        <f t="shared" si="2"/>
        <v>70</v>
      </c>
      <c r="D11" s="12">
        <f t="shared" si="0"/>
        <v>140</v>
      </c>
    </row>
    <row r="12" spans="1:4" x14ac:dyDescent="0.25">
      <c r="A12" s="10">
        <v>5</v>
      </c>
      <c r="B12" s="11">
        <f t="shared" si="1"/>
        <v>60</v>
      </c>
      <c r="C12" s="11">
        <f t="shared" si="2"/>
        <v>60</v>
      </c>
      <c r="D12" s="12">
        <f t="shared" si="0"/>
        <v>120</v>
      </c>
    </row>
    <row r="13" spans="1:4" x14ac:dyDescent="0.25">
      <c r="A13" s="10">
        <v>6</v>
      </c>
      <c r="B13" s="11">
        <f t="shared" si="1"/>
        <v>50</v>
      </c>
      <c r="C13" s="11">
        <f t="shared" si="2"/>
        <v>50</v>
      </c>
      <c r="D13" s="12">
        <f t="shared" si="0"/>
        <v>100</v>
      </c>
    </row>
    <row r="14" spans="1:4" x14ac:dyDescent="0.25">
      <c r="A14" s="10">
        <v>7</v>
      </c>
      <c r="B14" s="11">
        <f t="shared" si="1"/>
        <v>40</v>
      </c>
      <c r="C14" s="11">
        <f t="shared" si="2"/>
        <v>40</v>
      </c>
      <c r="D14" s="12">
        <f t="shared" si="0"/>
        <v>80</v>
      </c>
    </row>
    <row r="15" spans="1:4" x14ac:dyDescent="0.25">
      <c r="A15" s="10">
        <v>8</v>
      </c>
      <c r="B15" s="11">
        <f t="shared" si="1"/>
        <v>30</v>
      </c>
      <c r="C15" s="11">
        <f t="shared" si="2"/>
        <v>30</v>
      </c>
      <c r="D15" s="12">
        <f t="shared" si="0"/>
        <v>60</v>
      </c>
    </row>
    <row r="16" spans="1:4" x14ac:dyDescent="0.25">
      <c r="A16" s="10">
        <v>9</v>
      </c>
      <c r="B16" s="11">
        <f t="shared" si="1"/>
        <v>20</v>
      </c>
      <c r="C16" s="11">
        <f t="shared" si="2"/>
        <v>20</v>
      </c>
      <c r="D16" s="12">
        <f t="shared" si="0"/>
        <v>40</v>
      </c>
    </row>
    <row r="17" spans="1:4" x14ac:dyDescent="0.25">
      <c r="A17" s="10">
        <v>10</v>
      </c>
      <c r="B17" s="11">
        <f t="shared" si="1"/>
        <v>10</v>
      </c>
      <c r="C17" s="11">
        <f t="shared" si="2"/>
        <v>10</v>
      </c>
      <c r="D17" s="12">
        <f t="shared" si="0"/>
        <v>20</v>
      </c>
    </row>
    <row r="18" spans="1:4" x14ac:dyDescent="0.25">
      <c r="A18" s="10">
        <v>11</v>
      </c>
      <c r="B18" s="11">
        <f t="shared" si="1"/>
        <v>0</v>
      </c>
      <c r="C18" s="11">
        <f t="shared" si="2"/>
        <v>0</v>
      </c>
      <c r="D18" s="12">
        <f t="shared" si="0"/>
        <v>0</v>
      </c>
    </row>
    <row r="19" spans="1:4" x14ac:dyDescent="0.25">
      <c r="A19" s="10">
        <v>12</v>
      </c>
      <c r="B19" s="11">
        <f t="shared" si="1"/>
        <v>-10</v>
      </c>
      <c r="C19" s="11">
        <f t="shared" si="2"/>
        <v>-10</v>
      </c>
      <c r="D19" s="12">
        <f t="shared" si="0"/>
        <v>-20</v>
      </c>
    </row>
    <row r="20" spans="1:4" x14ac:dyDescent="0.25">
      <c r="A20" s="10">
        <v>13</v>
      </c>
      <c r="B20" s="11">
        <f t="shared" si="1"/>
        <v>-20</v>
      </c>
      <c r="C20" s="11">
        <f t="shared" si="2"/>
        <v>-20</v>
      </c>
      <c r="D20" s="12">
        <f t="shared" si="0"/>
        <v>-40</v>
      </c>
    </row>
    <row r="21" spans="1:4" x14ac:dyDescent="0.25">
      <c r="A21" s="10">
        <v>14</v>
      </c>
      <c r="B21" s="11">
        <f t="shared" si="1"/>
        <v>-30</v>
      </c>
      <c r="C21" s="11">
        <f t="shared" si="2"/>
        <v>-30</v>
      </c>
      <c r="D21" s="12">
        <f t="shared" si="0"/>
        <v>-60</v>
      </c>
    </row>
    <row r="22" spans="1:4" x14ac:dyDescent="0.25">
      <c r="A22" s="10">
        <v>15</v>
      </c>
      <c r="B22" s="11">
        <f t="shared" si="1"/>
        <v>-40</v>
      </c>
      <c r="C22" s="11">
        <f t="shared" si="2"/>
        <v>-40</v>
      </c>
      <c r="D22" s="12">
        <f t="shared" si="0"/>
        <v>-80</v>
      </c>
    </row>
    <row r="23" spans="1:4" x14ac:dyDescent="0.25">
      <c r="A23" s="10" t="s">
        <v>4</v>
      </c>
      <c r="B23" s="11">
        <f>B22</f>
        <v>-40</v>
      </c>
      <c r="C23" s="11">
        <f>C22</f>
        <v>-40</v>
      </c>
      <c r="D23" s="12">
        <f t="shared" si="0"/>
        <v>-80</v>
      </c>
    </row>
    <row r="28" spans="1:4" x14ac:dyDescent="0.25">
      <c r="B28" s="13"/>
    </row>
  </sheetData>
  <protectedRanges>
    <protectedRange sqref="B3:B4" name="Range1"/>
  </protectedRanges>
  <conditionalFormatting sqref="A8:A22">
    <cfRule type="expression" dxfId="5" priority="6">
      <formula>A8&gt;=$B$3+1</formula>
    </cfRule>
  </conditionalFormatting>
  <conditionalFormatting sqref="A23:D23">
    <cfRule type="expression" dxfId="4" priority="1">
      <formula>16&gt;=$B$3+1</formula>
    </cfRule>
  </conditionalFormatting>
  <conditionalFormatting sqref="B8:B22">
    <cfRule type="expression" dxfId="3" priority="7">
      <formula>A8&gt;=$B$3+1</formula>
    </cfRule>
  </conditionalFormatting>
  <conditionalFormatting sqref="B28">
    <cfRule type="expression" dxfId="2" priority="5">
      <formula>B28&gt;=$B$3+1</formula>
    </cfRule>
  </conditionalFormatting>
  <conditionalFormatting sqref="C8:C22">
    <cfRule type="expression" dxfId="1" priority="4">
      <formula>A8&gt;=$B$3+1</formula>
    </cfRule>
  </conditionalFormatting>
  <conditionalFormatting sqref="D8:D22">
    <cfRule type="expression" dxfId="0" priority="3">
      <formula>A8&gt;=$B$3+1</formula>
    </cfRule>
  </conditionalFormatting>
  <pageMargins left="0.7" right="0.7" top="0.75" bottom="0.75" header="0.3" footer="0.3"/>
  <pageSetup paperSize="9" orientation="portrait" verticalDpi="0" r:id="rId1"/>
  <ignoredErrors>
    <ignoredError sqref="D2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DD41B192123479611BD847A90C449" ma:contentTypeVersion="18" ma:contentTypeDescription="Een nieuw document maken." ma:contentTypeScope="" ma:versionID="df0a991f31b33bb5e7e84738b6cc0f22">
  <xsd:schema xmlns:xsd="http://www.w3.org/2001/XMLSchema" xmlns:xs="http://www.w3.org/2001/XMLSchema" xmlns:p="http://schemas.microsoft.com/office/2006/metadata/properties" xmlns:ns2="b7b5854e-8516-44da-9522-a9acca08c3f2" xmlns:ns3="1e0bc7ba-4b91-4e4d-8d47-6ad5bb67093e" targetNamespace="http://schemas.microsoft.com/office/2006/metadata/properties" ma:root="true" ma:fieldsID="a00c504939bb8f3518ac3d0dc31286d2" ns2:_="" ns3:_="">
    <xsd:import namespace="b7b5854e-8516-44da-9522-a9acca08c3f2"/>
    <xsd:import namespace="1e0bc7ba-4b91-4e4d-8d47-6ad5bb6709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5854e-8516-44da-9522-a9acca08c3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59ce3fd-32d2-4fdc-8d0b-acfb7ed44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bc7ba-4b91-4e4d-8d47-6ad5bb670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3b1ad-dda6-4ab2-850e-1ab367e998c3}" ma:internalName="TaxCatchAll" ma:showField="CatchAllData" ma:web="1e0bc7ba-4b91-4e4d-8d47-6ad5bb670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b5854e-8516-44da-9522-a9acca08c3f2">
      <Terms xmlns="http://schemas.microsoft.com/office/infopath/2007/PartnerControls"/>
    </lcf76f155ced4ddcb4097134ff3c332f>
    <TaxCatchAll xmlns="1e0bc7ba-4b91-4e4d-8d47-6ad5bb67093e" xsi:nil="true"/>
  </documentManagement>
</p:properties>
</file>

<file path=customXml/itemProps1.xml><?xml version="1.0" encoding="utf-8"?>
<ds:datastoreItem xmlns:ds="http://schemas.openxmlformats.org/officeDocument/2006/customXml" ds:itemID="{166BD4FA-1072-4768-B469-96016C69A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5854e-8516-44da-9522-a9acca08c3f2"/>
    <ds:schemaRef ds:uri="1e0bc7ba-4b91-4e4d-8d47-6ad5bb6709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9226E-550D-47E8-9367-91A05740D1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4F3D7-9124-4049-8BCF-F7FA6E82EB09}">
  <ds:schemaRefs>
    <ds:schemaRef ds:uri="http://schemas.microsoft.com/office/2006/metadata/properties"/>
    <ds:schemaRef ds:uri="http://schemas.microsoft.com/office/infopath/2007/PartnerControls"/>
    <ds:schemaRef ds:uri="b7b5854e-8516-44da-9522-a9acca08c3f2"/>
    <ds:schemaRef ds:uri="1e0bc7ba-4b91-4e4d-8d47-6ad5bb670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Wytse;Vincent van der Meijden</dc:creator>
  <cp:lastModifiedBy>Vincent van der Meijden</cp:lastModifiedBy>
  <dcterms:created xsi:type="dcterms:W3CDTF">2023-04-03T20:06:10Z</dcterms:created>
  <dcterms:modified xsi:type="dcterms:W3CDTF">2024-04-30T11:50:09Z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0x0101003D2DD41B192123479611BD847A90C449</vt:lpwstr>
  </property>
  <property fmtid="{D5CDD505-2E9C-101B-9397-08002B2CF9AE}" pid="3" name="MediaServiceImageTags">
    <vt:lpwstr/>
  </property>
</Properties>
</file>